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5600" windowHeight="8445" firstSheet="2" activeTab="5"/>
  </bookViews>
  <sheets>
    <sheet name="Сальское на 01.02.19" sheetId="1" r:id="rId1"/>
    <sheet name="Сальское на 01.03.19" sheetId="2" r:id="rId2"/>
    <sheet name="Сальское на 01.04.19" sheetId="3" r:id="rId3"/>
    <sheet name="Сальское на 01.05.19 " sheetId="4" r:id="rId4"/>
    <sheet name="Сальское на 01.06.19" sheetId="5" r:id="rId5"/>
    <sheet name="Ракитное на 01.07.19" sheetId="6" r:id="rId6"/>
  </sheets>
  <definedNames/>
  <calcPr fullCalcOnLoad="1"/>
</workbook>
</file>

<file path=xl/sharedStrings.xml><?xml version="1.0" encoding="utf-8"?>
<sst xmlns="http://schemas.openxmlformats.org/spreadsheetml/2006/main" count="498" uniqueCount="53">
  <si>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</si>
  <si>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>№</t>
  </si>
  <si>
    <t>Показатели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</si>
  <si>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</si>
  <si>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</si>
  <si>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</si>
  <si>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рублях</t>
  </si>
  <si>
    <t>штатная</t>
  </si>
  <si>
    <t>фактическая</t>
  </si>
  <si>
    <t>Всего уточненный план</t>
  </si>
  <si>
    <t>в том числе оплата труда (КОСГУ 211)</t>
  </si>
  <si>
    <t>Всего кассовые расходы</t>
  </si>
  <si>
    <t>в том числе КОСГУ 212)</t>
  </si>
  <si>
    <t>в том числе оплата труда (КОСГУ 213)</t>
  </si>
  <si>
    <t>в том числе  (КОСГУ 212)</t>
  </si>
  <si>
    <t>1.</t>
  </si>
  <si>
    <t>Работники, содержащиеся за счет средств местного бюджета, и расходы на их содержание</t>
  </si>
  <si>
    <t>из них:</t>
  </si>
  <si>
    <t>1.1.</t>
  </si>
  <si>
    <t>1.2.</t>
  </si>
  <si>
    <t>муниципальные служащие</t>
  </si>
  <si>
    <t>х</t>
  </si>
  <si>
    <t>1.3.</t>
  </si>
  <si>
    <t>1.4.</t>
  </si>
  <si>
    <t>2.</t>
  </si>
  <si>
    <t xml:space="preserve">Работники, содержащиеся за счет средств субвенций, и расходы на их содержание </t>
  </si>
  <si>
    <t>2.1.</t>
  </si>
  <si>
    <t>2.2.</t>
  </si>
  <si>
    <t>2.3.</t>
  </si>
  <si>
    <t>Всего</t>
  </si>
  <si>
    <t>подпись</t>
  </si>
  <si>
    <t>(ФИО)</t>
  </si>
  <si>
    <t>Исполнитель</t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</si>
  <si>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</si>
  <si>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</si>
  <si>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</si>
  <si>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 xml:space="preserve">Руководитель </t>
  </si>
  <si>
    <t>Губарь В.С.</t>
  </si>
  <si>
    <t>Басырова Т.Г.</t>
  </si>
  <si>
    <r>
      <t xml:space="preserve">Наименование МО                         </t>
    </r>
    <r>
      <rPr>
        <b/>
        <sz val="12"/>
        <rFont val="Times New Roman"/>
        <family val="1"/>
      </rPr>
      <t>Сальское сельское поселение</t>
    </r>
  </si>
  <si>
    <t>0,5</t>
  </si>
  <si>
    <t>среднесписочная</t>
  </si>
  <si>
    <t>1</t>
  </si>
  <si>
    <t xml:space="preserve">(тел.) </t>
  </si>
  <si>
    <t>по состоянию на " 01 "  февраля   2019  г.</t>
  </si>
  <si>
    <t>по состоянию на " 01 "  марта   2019  г.</t>
  </si>
  <si>
    <t>по состоянию на " 01 "  апреля   2019  г.</t>
  </si>
  <si>
    <t>по состоянию на " 01 "  мая   2019  г.</t>
  </si>
  <si>
    <t>по состоянию на " 01 "  июня   2019  г.</t>
  </si>
  <si>
    <t>по состоянию на " 01 "  июля   2019  г.</t>
  </si>
  <si>
    <t>Наименование МО                        Ракитненское сельское поселение</t>
  </si>
  <si>
    <t>Кириллов О.А</t>
  </si>
  <si>
    <t>Яковенко О.Н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</si>
</sst>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3" fontId="19" fillId="0" borderId="0" xfId="0" applyNumberFormat="1" applyFont="1" applyAlignment="1">
      <alignment vertical="center" wrapText="1"/>
    </xf>
    <xf numFmtId="3" fontId="19" fillId="0" borderId="0" xfId="0" applyNumberFormat="1" applyFont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 wrapText="1"/>
    </xf>
    <xf numFmtId="188" fontId="18" fillId="0" borderId="12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188" fontId="19" fillId="0" borderId="12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9" fillId="24" borderId="12" xfId="0" applyNumberFormat="1" applyFont="1" applyFill="1" applyBorder="1" applyAlignment="1">
      <alignment vertical="center" wrapText="1"/>
    </xf>
    <xf numFmtId="3" fontId="18" fillId="24" borderId="12" xfId="0" applyNumberFormat="1" applyFont="1" applyFill="1" applyBorder="1" applyAlignment="1">
      <alignment vertical="center" wrapText="1"/>
    </xf>
    <xf numFmtId="188" fontId="18" fillId="24" borderId="12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left" vertical="center" wrapText="1"/>
    </xf>
    <xf numFmtId="3" fontId="22" fillId="0" borderId="0" xfId="0" applyNumberFormat="1" applyFont="1" applyAlignment="1">
      <alignment horizontal="center" vertical="top" wrapText="1"/>
    </xf>
    <xf numFmtId="3" fontId="21" fillId="0" borderId="10" xfId="0" applyNumberFormat="1" applyFont="1" applyBorder="1" applyAlignment="1">
      <alignment horizontal="left" wrapText="1"/>
    </xf>
    <xf numFmtId="4" fontId="18" fillId="24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188" fontId="18" fillId="0" borderId="12" xfId="0" applyNumberFormat="1" applyFont="1" applyFill="1" applyBorder="1" applyAlignment="1">
      <alignment horizontal="center" vertical="center" wrapText="1"/>
    </xf>
    <xf numFmtId="4" fontId="18" fillId="25" borderId="12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left" vertical="center" wrapText="1"/>
    </xf>
    <xf numFmtId="3" fontId="18" fillId="0" borderId="0" xfId="0" applyNumberFormat="1" applyFont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90" zoomScalePageLayoutView="0" workbookViewId="0" topLeftCell="A4">
      <pane xSplit="8" ySplit="4" topLeftCell="L8" activePane="bottomRight" state="frozen"/>
      <selection pane="topLeft" activeCell="A4" sqref="A4"/>
      <selection pane="topRight" activeCell="I4" sqref="I4"/>
      <selection pane="bottomLeft" activeCell="A8" sqref="A8"/>
      <selection pane="bottomRight" activeCell="P19" sqref="P19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2:15" ht="15.75" customHeight="1">
      <c r="B2" s="35" t="s">
        <v>44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11.25" customHeight="1">
      <c r="B3" s="2"/>
    </row>
    <row r="4" spans="2:17" ht="22.5" customHeight="1">
      <c r="B4" s="35" t="s">
        <v>39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6"/>
    </row>
    <row r="5" ht="10.5" customHeight="1"/>
    <row r="6" spans="1:19" ht="75" customHeight="1">
      <c r="A6" s="37" t="s">
        <v>1</v>
      </c>
      <c r="B6" s="28" t="s">
        <v>2</v>
      </c>
      <c r="C6" s="28" t="s">
        <v>3</v>
      </c>
      <c r="D6" s="28"/>
      <c r="E6" s="28" t="s">
        <v>4</v>
      </c>
      <c r="F6" s="28"/>
      <c r="G6" s="28"/>
      <c r="H6" s="28"/>
      <c r="I6" s="29" t="s">
        <v>5</v>
      </c>
      <c r="J6" s="30"/>
      <c r="K6" s="31"/>
      <c r="L6" s="28" t="s">
        <v>6</v>
      </c>
      <c r="M6" s="28"/>
      <c r="N6" s="28"/>
      <c r="O6" s="28"/>
      <c r="P6" s="28"/>
      <c r="Q6" s="28"/>
      <c r="R6" s="28"/>
      <c r="S6" s="28"/>
    </row>
    <row r="7" spans="1:19" ht="62.25" customHeight="1">
      <c r="A7" s="38"/>
      <c r="B7" s="28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41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4.3</v>
      </c>
      <c r="J8" s="9">
        <f>J10+J11+J12+J13</f>
        <v>4.3</v>
      </c>
      <c r="K8" s="9">
        <f>K10+K11+K12+K13</f>
        <v>4.3</v>
      </c>
      <c r="L8" s="22">
        <v>2231000</v>
      </c>
      <c r="M8" s="22">
        <f>M9</f>
        <v>1464957</v>
      </c>
      <c r="N8" s="23">
        <f aca="true" t="shared" si="0" ref="N8:S8">N9</f>
        <v>0</v>
      </c>
      <c r="O8" s="22">
        <f t="shared" si="0"/>
        <v>442417</v>
      </c>
      <c r="P8" s="22">
        <f t="shared" si="0"/>
        <v>156045.91</v>
      </c>
      <c r="Q8" s="22">
        <f t="shared" si="0"/>
        <v>112464.04999999999</v>
      </c>
      <c r="R8" s="23">
        <f t="shared" si="0"/>
        <v>0</v>
      </c>
      <c r="S8" s="22">
        <f t="shared" si="0"/>
        <v>32955.56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1464957</v>
      </c>
      <c r="N9" s="22">
        <f aca="true" t="shared" si="1" ref="N9:S9">N10+N11+N12+N13</f>
        <v>0</v>
      </c>
      <c r="O9" s="22">
        <f t="shared" si="1"/>
        <v>442417</v>
      </c>
      <c r="P9" s="22">
        <f t="shared" si="1"/>
        <v>156045.91</v>
      </c>
      <c r="Q9" s="22">
        <f t="shared" si="1"/>
        <v>112464.04999999999</v>
      </c>
      <c r="R9" s="22">
        <f t="shared" si="1"/>
        <v>0</v>
      </c>
      <c r="S9" s="22">
        <f t="shared" si="1"/>
        <v>32955.56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42</v>
      </c>
      <c r="L10" s="27">
        <f>M10+O10</f>
        <v>680972</v>
      </c>
      <c r="M10" s="27">
        <v>523020</v>
      </c>
      <c r="N10" s="27">
        <v>0</v>
      </c>
      <c r="O10" s="27">
        <v>157952</v>
      </c>
      <c r="P10" s="27">
        <f>Q10+S10</f>
        <v>56747.68</v>
      </c>
      <c r="Q10" s="27">
        <v>43585.01</v>
      </c>
      <c r="R10" s="27"/>
      <c r="S10" s="27">
        <v>13162.67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3.3</v>
      </c>
      <c r="J11" s="11">
        <v>3.3</v>
      </c>
      <c r="K11" s="11">
        <v>3.3</v>
      </c>
      <c r="L11" s="27" t="s">
        <v>21</v>
      </c>
      <c r="M11" s="27">
        <v>941937</v>
      </c>
      <c r="N11" s="27">
        <v>0</v>
      </c>
      <c r="O11" s="27">
        <v>284465</v>
      </c>
      <c r="P11" s="27">
        <v>99298.23</v>
      </c>
      <c r="Q11" s="27">
        <v>68879.04</v>
      </c>
      <c r="R11" s="27">
        <v>0</v>
      </c>
      <c r="S11" s="27">
        <v>19792.89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112892</v>
      </c>
      <c r="N14" s="22">
        <f aca="true" t="shared" si="2" ref="N14:S14">N17</f>
        <v>0</v>
      </c>
      <c r="O14" s="22">
        <f t="shared" si="2"/>
        <v>25939</v>
      </c>
      <c r="P14" s="22">
        <f t="shared" si="2"/>
        <v>12248.8</v>
      </c>
      <c r="Q14" s="22">
        <f t="shared" si="2"/>
        <v>9407.68</v>
      </c>
      <c r="R14" s="22">
        <f t="shared" si="2"/>
        <v>0</v>
      </c>
      <c r="S14" s="22">
        <f t="shared" si="2"/>
        <v>2841.12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40</v>
      </c>
      <c r="K17" s="21" t="s">
        <v>40</v>
      </c>
      <c r="L17" s="26" t="s">
        <v>21</v>
      </c>
      <c r="M17" s="27">
        <v>112892</v>
      </c>
      <c r="N17" s="27">
        <v>0</v>
      </c>
      <c r="O17" s="27">
        <v>25939</v>
      </c>
      <c r="P17" s="27">
        <f>Q17+R17+S17</f>
        <v>12248.8</v>
      </c>
      <c r="Q17" s="27">
        <v>9407.68</v>
      </c>
      <c r="R17" s="27">
        <v>0</v>
      </c>
      <c r="S17" s="27">
        <v>2841.12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3" ref="C19:S19">C8+C14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4.8</v>
      </c>
      <c r="J19" s="16">
        <f t="shared" si="3"/>
        <v>4.8</v>
      </c>
      <c r="K19" s="16">
        <f t="shared" si="3"/>
        <v>4.8</v>
      </c>
      <c r="L19" s="20">
        <f t="shared" si="3"/>
        <v>2369831</v>
      </c>
      <c r="M19" s="20">
        <f t="shared" si="3"/>
        <v>1577849</v>
      </c>
      <c r="N19" s="24">
        <f t="shared" si="3"/>
        <v>0</v>
      </c>
      <c r="O19" s="20">
        <f t="shared" si="3"/>
        <v>468356</v>
      </c>
      <c r="P19" s="24">
        <f t="shared" si="3"/>
        <v>168294.71</v>
      </c>
      <c r="Q19" s="20">
        <f t="shared" si="3"/>
        <v>121871.72999999998</v>
      </c>
      <c r="R19" s="20">
        <f t="shared" si="3"/>
        <v>0</v>
      </c>
      <c r="S19" s="20">
        <f t="shared" si="3"/>
        <v>35796.68</v>
      </c>
    </row>
    <row r="20" ht="11.25" customHeight="1"/>
    <row r="21" spans="2:12" ht="15.75">
      <c r="B21" s="17" t="s">
        <v>36</v>
      </c>
      <c r="C21" s="3"/>
      <c r="D21" s="3"/>
      <c r="J21" s="32" t="s">
        <v>37</v>
      </c>
      <c r="K21" s="32"/>
      <c r="L21" s="32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32" t="s">
        <v>38</v>
      </c>
      <c r="K23" s="32"/>
      <c r="L23" s="32"/>
    </row>
    <row r="24" spans="2:4" ht="18" customHeight="1">
      <c r="B24" s="19" t="s">
        <v>43</v>
      </c>
      <c r="C24" s="18" t="s">
        <v>30</v>
      </c>
      <c r="D24" s="18" t="s">
        <v>31</v>
      </c>
    </row>
    <row r="26" spans="1:8" ht="15.75">
      <c r="A26" s="33"/>
      <c r="B26" s="33"/>
      <c r="C26" s="33"/>
      <c r="D26" s="33"/>
      <c r="E26" s="33"/>
      <c r="F26" s="33"/>
      <c r="G26" s="33"/>
      <c r="H26" s="33"/>
    </row>
  </sheetData>
  <sheetProtection/>
  <mergeCells count="13">
    <mergeCell ref="A1:S1"/>
    <mergeCell ref="B2:O2"/>
    <mergeCell ref="B4:O4"/>
    <mergeCell ref="P4:Q4"/>
    <mergeCell ref="A6:A7"/>
    <mergeCell ref="B6:B7"/>
    <mergeCell ref="C6:D6"/>
    <mergeCell ref="E6:H6"/>
    <mergeCell ref="I6:K6"/>
    <mergeCell ref="L6:S6"/>
    <mergeCell ref="J21:L21"/>
    <mergeCell ref="J23:L23"/>
    <mergeCell ref="A26:H26"/>
  </mergeCells>
  <printOptions/>
  <pageMargins left="0.7874015748031497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90" zoomScalePageLayoutView="0" workbookViewId="0" topLeftCell="I2">
      <selection activeCell="L10" sqref="L10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2:15" ht="15.75" customHeight="1">
      <c r="B2" s="35" t="s">
        <v>45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11.25" customHeight="1">
      <c r="B3" s="2"/>
    </row>
    <row r="4" spans="2:17" ht="22.5" customHeight="1">
      <c r="B4" s="35" t="s">
        <v>39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6"/>
    </row>
    <row r="5" ht="10.5" customHeight="1"/>
    <row r="6" spans="1:19" ht="75" customHeight="1">
      <c r="A6" s="37" t="s">
        <v>1</v>
      </c>
      <c r="B6" s="28" t="s">
        <v>2</v>
      </c>
      <c r="C6" s="28" t="s">
        <v>3</v>
      </c>
      <c r="D6" s="28"/>
      <c r="E6" s="28" t="s">
        <v>4</v>
      </c>
      <c r="F6" s="28"/>
      <c r="G6" s="28"/>
      <c r="H6" s="28"/>
      <c r="I6" s="29" t="s">
        <v>5</v>
      </c>
      <c r="J6" s="30"/>
      <c r="K6" s="31"/>
      <c r="L6" s="28" t="s">
        <v>6</v>
      </c>
      <c r="M6" s="28"/>
      <c r="N6" s="28"/>
      <c r="O6" s="28"/>
      <c r="P6" s="28"/>
      <c r="Q6" s="28"/>
      <c r="R6" s="28"/>
      <c r="S6" s="28"/>
    </row>
    <row r="7" spans="1:19" ht="62.25" customHeight="1">
      <c r="A7" s="38"/>
      <c r="B7" s="28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41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4.3</v>
      </c>
      <c r="J8" s="9">
        <f>J10+J11+J12+J13</f>
        <v>4.3</v>
      </c>
      <c r="K8" s="9">
        <f>K10+K11+K12+K13</f>
        <v>4.3</v>
      </c>
      <c r="L8" s="22">
        <v>2231000</v>
      </c>
      <c r="M8" s="22">
        <f>M9</f>
        <v>1464957</v>
      </c>
      <c r="N8" s="23">
        <f aca="true" t="shared" si="0" ref="N8:S8">N9</f>
        <v>0</v>
      </c>
      <c r="O8" s="22">
        <f t="shared" si="0"/>
        <v>442417</v>
      </c>
      <c r="P8" s="22">
        <f t="shared" si="0"/>
        <v>362118.95999999996</v>
      </c>
      <c r="Q8" s="22">
        <f t="shared" si="0"/>
        <v>234543.75</v>
      </c>
      <c r="R8" s="23">
        <f t="shared" si="0"/>
        <v>0</v>
      </c>
      <c r="S8" s="22">
        <f t="shared" si="0"/>
        <v>69824.9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1464957</v>
      </c>
      <c r="N9" s="22">
        <f aca="true" t="shared" si="1" ref="N9:S9">N10+N11+N12+N13</f>
        <v>0</v>
      </c>
      <c r="O9" s="22">
        <f t="shared" si="1"/>
        <v>442417</v>
      </c>
      <c r="P9" s="22">
        <f t="shared" si="1"/>
        <v>362118.95999999996</v>
      </c>
      <c r="Q9" s="22">
        <f t="shared" si="1"/>
        <v>234543.75</v>
      </c>
      <c r="R9" s="22">
        <f t="shared" si="1"/>
        <v>0</v>
      </c>
      <c r="S9" s="22">
        <f t="shared" si="1"/>
        <v>69824.9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42</v>
      </c>
      <c r="L10" s="27">
        <f>M10+O10</f>
        <v>680972</v>
      </c>
      <c r="M10" s="27">
        <v>523020</v>
      </c>
      <c r="N10" s="27">
        <v>0</v>
      </c>
      <c r="O10" s="27">
        <v>157952</v>
      </c>
      <c r="P10" s="27">
        <f>Q10+S10</f>
        <v>113495.37</v>
      </c>
      <c r="Q10" s="27">
        <v>87170.02</v>
      </c>
      <c r="R10" s="27"/>
      <c r="S10" s="27">
        <v>26325.35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3.3</v>
      </c>
      <c r="J11" s="11">
        <v>3.3</v>
      </c>
      <c r="K11" s="11">
        <v>3.3</v>
      </c>
      <c r="L11" s="27" t="s">
        <v>21</v>
      </c>
      <c r="M11" s="27">
        <v>941937</v>
      </c>
      <c r="N11" s="27">
        <v>0</v>
      </c>
      <c r="O11" s="27">
        <v>284465</v>
      </c>
      <c r="P11" s="27">
        <v>248623.59</v>
      </c>
      <c r="Q11" s="27">
        <v>147373.73</v>
      </c>
      <c r="R11" s="27">
        <v>0</v>
      </c>
      <c r="S11" s="27">
        <v>43499.55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112892</v>
      </c>
      <c r="N14" s="22">
        <f aca="true" t="shared" si="2" ref="N14:S14">N17</f>
        <v>0</v>
      </c>
      <c r="O14" s="22">
        <f t="shared" si="2"/>
        <v>25939</v>
      </c>
      <c r="P14" s="22">
        <f t="shared" si="2"/>
        <v>24497.6</v>
      </c>
      <c r="Q14" s="22">
        <f t="shared" si="2"/>
        <v>18815.36</v>
      </c>
      <c r="R14" s="22">
        <f t="shared" si="2"/>
        <v>0</v>
      </c>
      <c r="S14" s="22">
        <f t="shared" si="2"/>
        <v>5682.24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40</v>
      </c>
      <c r="K17" s="21" t="s">
        <v>40</v>
      </c>
      <c r="L17" s="26" t="s">
        <v>21</v>
      </c>
      <c r="M17" s="27">
        <v>112892</v>
      </c>
      <c r="N17" s="27">
        <v>0</v>
      </c>
      <c r="O17" s="27">
        <v>25939</v>
      </c>
      <c r="P17" s="27">
        <f>Q17+R17+S17</f>
        <v>24497.6</v>
      </c>
      <c r="Q17" s="27">
        <v>18815.36</v>
      </c>
      <c r="R17" s="27">
        <v>0</v>
      </c>
      <c r="S17" s="27">
        <v>5682.24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3" ref="C19:S19">C8+C14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4.8</v>
      </c>
      <c r="J19" s="16">
        <f t="shared" si="3"/>
        <v>4.8</v>
      </c>
      <c r="K19" s="16">
        <f t="shared" si="3"/>
        <v>4.8</v>
      </c>
      <c r="L19" s="20">
        <f t="shared" si="3"/>
        <v>2369831</v>
      </c>
      <c r="M19" s="20">
        <f t="shared" si="3"/>
        <v>1577849</v>
      </c>
      <c r="N19" s="24">
        <f t="shared" si="3"/>
        <v>0</v>
      </c>
      <c r="O19" s="20">
        <f t="shared" si="3"/>
        <v>468356</v>
      </c>
      <c r="P19" s="24">
        <f t="shared" si="3"/>
        <v>386616.55999999994</v>
      </c>
      <c r="Q19" s="20">
        <f t="shared" si="3"/>
        <v>253359.11</v>
      </c>
      <c r="R19" s="20">
        <f t="shared" si="3"/>
        <v>0</v>
      </c>
      <c r="S19" s="20">
        <f t="shared" si="3"/>
        <v>75507.14</v>
      </c>
    </row>
    <row r="20" ht="11.25" customHeight="1"/>
    <row r="21" spans="2:12" ht="15.75">
      <c r="B21" s="17" t="s">
        <v>36</v>
      </c>
      <c r="C21" s="3"/>
      <c r="D21" s="3"/>
      <c r="J21" s="32" t="s">
        <v>37</v>
      </c>
      <c r="K21" s="32"/>
      <c r="L21" s="32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32" t="s">
        <v>38</v>
      </c>
      <c r="K23" s="32"/>
      <c r="L23" s="32"/>
    </row>
    <row r="24" spans="2:4" ht="18" customHeight="1">
      <c r="B24" s="19" t="s">
        <v>43</v>
      </c>
      <c r="C24" s="18" t="s">
        <v>30</v>
      </c>
      <c r="D24" s="18" t="s">
        <v>31</v>
      </c>
    </row>
    <row r="26" spans="1:8" ht="15.75">
      <c r="A26" s="33"/>
      <c r="B26" s="33"/>
      <c r="C26" s="33"/>
      <c r="D26" s="33"/>
      <c r="E26" s="33"/>
      <c r="F26" s="33"/>
      <c r="G26" s="33"/>
      <c r="H26" s="33"/>
    </row>
  </sheetData>
  <sheetProtection/>
  <mergeCells count="13">
    <mergeCell ref="J21:L21"/>
    <mergeCell ref="J23:L23"/>
    <mergeCell ref="A26:H26"/>
    <mergeCell ref="A1:S1"/>
    <mergeCell ref="B2:O2"/>
    <mergeCell ref="B4:O4"/>
    <mergeCell ref="P4:Q4"/>
    <mergeCell ref="A6:A7"/>
    <mergeCell ref="B6:B7"/>
    <mergeCell ref="C6:D6"/>
    <mergeCell ref="E6:H6"/>
    <mergeCell ref="I6:K6"/>
    <mergeCell ref="L6:S6"/>
  </mergeCells>
  <printOptions/>
  <pageMargins left="0.7874015748031497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90" zoomScalePageLayoutView="0" workbookViewId="0" topLeftCell="A4">
      <pane xSplit="8" ySplit="4" topLeftCell="I8" activePane="bottomRight" state="frozen"/>
      <selection pane="topLeft" activeCell="A4" sqref="A4"/>
      <selection pane="topRight" activeCell="I4" sqref="I4"/>
      <selection pane="bottomLeft" activeCell="A8" sqref="A8"/>
      <selection pane="bottomRight" activeCell="S18" sqref="S18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2:15" ht="15.75" customHeight="1">
      <c r="B2" s="35" t="s">
        <v>46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11.25" customHeight="1">
      <c r="B3" s="2"/>
    </row>
    <row r="4" spans="2:17" ht="22.5" customHeight="1">
      <c r="B4" s="35" t="s">
        <v>39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6"/>
    </row>
    <row r="5" ht="10.5" customHeight="1"/>
    <row r="6" spans="1:19" ht="75" customHeight="1">
      <c r="A6" s="37" t="s">
        <v>1</v>
      </c>
      <c r="B6" s="28" t="s">
        <v>2</v>
      </c>
      <c r="C6" s="28" t="s">
        <v>3</v>
      </c>
      <c r="D6" s="28"/>
      <c r="E6" s="28" t="s">
        <v>4</v>
      </c>
      <c r="F6" s="28"/>
      <c r="G6" s="28"/>
      <c r="H6" s="28"/>
      <c r="I6" s="29" t="s">
        <v>5</v>
      </c>
      <c r="J6" s="30"/>
      <c r="K6" s="31"/>
      <c r="L6" s="28" t="s">
        <v>6</v>
      </c>
      <c r="M6" s="28"/>
      <c r="N6" s="28"/>
      <c r="O6" s="28"/>
      <c r="P6" s="28"/>
      <c r="Q6" s="28"/>
      <c r="R6" s="28"/>
      <c r="S6" s="28"/>
    </row>
    <row r="7" spans="1:19" ht="62.25" customHeight="1">
      <c r="A7" s="38"/>
      <c r="B7" s="28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41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4.3</v>
      </c>
      <c r="J8" s="9">
        <f>J10+J11+J12+J13</f>
        <v>4.3</v>
      </c>
      <c r="K8" s="9">
        <f>K10+K11+K12+K13</f>
        <v>4.3</v>
      </c>
      <c r="L8" s="22">
        <v>2231000</v>
      </c>
      <c r="M8" s="22">
        <f>M9</f>
        <v>1464957</v>
      </c>
      <c r="N8" s="23">
        <f aca="true" t="shared" si="0" ref="N8:S8">N9</f>
        <v>0</v>
      </c>
      <c r="O8" s="22">
        <f t="shared" si="0"/>
        <v>442417</v>
      </c>
      <c r="P8" s="22">
        <f t="shared" si="0"/>
        <v>569916.19</v>
      </c>
      <c r="Q8" s="22">
        <f t="shared" si="0"/>
        <v>373718.43</v>
      </c>
      <c r="R8" s="23">
        <f t="shared" si="0"/>
        <v>0</v>
      </c>
      <c r="S8" s="22">
        <f t="shared" si="0"/>
        <v>111855.65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1464957</v>
      </c>
      <c r="N9" s="22">
        <f aca="true" t="shared" si="1" ref="N9:S9">N10+N11+N12+N13</f>
        <v>0</v>
      </c>
      <c r="O9" s="22">
        <f t="shared" si="1"/>
        <v>442417</v>
      </c>
      <c r="P9" s="22">
        <f t="shared" si="1"/>
        <v>569916.19</v>
      </c>
      <c r="Q9" s="22">
        <f t="shared" si="1"/>
        <v>373718.43</v>
      </c>
      <c r="R9" s="22">
        <f t="shared" si="1"/>
        <v>0</v>
      </c>
      <c r="S9" s="22">
        <f t="shared" si="1"/>
        <v>111855.65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42</v>
      </c>
      <c r="L10" s="27">
        <f>M10+O10</f>
        <v>680972</v>
      </c>
      <c r="M10" s="27">
        <v>523020</v>
      </c>
      <c r="N10" s="27">
        <v>0</v>
      </c>
      <c r="O10" s="27">
        <v>157952</v>
      </c>
      <c r="P10" s="27">
        <f>Q10+S10</f>
        <v>170243.05</v>
      </c>
      <c r="Q10" s="27">
        <v>130755.03</v>
      </c>
      <c r="R10" s="27"/>
      <c r="S10" s="27">
        <v>39488.02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3.3</v>
      </c>
      <c r="J11" s="11">
        <v>3.3</v>
      </c>
      <c r="K11" s="11">
        <v>3.3</v>
      </c>
      <c r="L11" s="27" t="s">
        <v>21</v>
      </c>
      <c r="M11" s="27">
        <v>941937</v>
      </c>
      <c r="N11" s="27">
        <v>0</v>
      </c>
      <c r="O11" s="27">
        <v>284465</v>
      </c>
      <c r="P11" s="27">
        <v>399673.14</v>
      </c>
      <c r="Q11" s="27">
        <v>242963.4</v>
      </c>
      <c r="R11" s="27">
        <v>0</v>
      </c>
      <c r="S11" s="27">
        <v>72367.63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112892</v>
      </c>
      <c r="N14" s="22">
        <f aca="true" t="shared" si="2" ref="N14:S14">N17</f>
        <v>0</v>
      </c>
      <c r="O14" s="22">
        <f t="shared" si="2"/>
        <v>25939</v>
      </c>
      <c r="P14" s="22">
        <f t="shared" si="2"/>
        <v>34708</v>
      </c>
      <c r="Q14" s="22">
        <f t="shared" si="2"/>
        <v>28223</v>
      </c>
      <c r="R14" s="22">
        <f t="shared" si="2"/>
        <v>0</v>
      </c>
      <c r="S14" s="22">
        <f t="shared" si="2"/>
        <v>6485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40</v>
      </c>
      <c r="K17" s="21" t="s">
        <v>40</v>
      </c>
      <c r="L17" s="26" t="s">
        <v>21</v>
      </c>
      <c r="M17" s="27">
        <v>112892</v>
      </c>
      <c r="N17" s="27">
        <v>0</v>
      </c>
      <c r="O17" s="27">
        <v>25939</v>
      </c>
      <c r="P17" s="27">
        <f>Q17+R17+S17</f>
        <v>34708</v>
      </c>
      <c r="Q17" s="27">
        <v>28223</v>
      </c>
      <c r="R17" s="27">
        <v>0</v>
      </c>
      <c r="S17" s="27">
        <v>6485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3" ref="C19:S19">C8+C14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4.8</v>
      </c>
      <c r="J19" s="16">
        <f t="shared" si="3"/>
        <v>4.8</v>
      </c>
      <c r="K19" s="16">
        <f t="shared" si="3"/>
        <v>4.8</v>
      </c>
      <c r="L19" s="20">
        <f t="shared" si="3"/>
        <v>2369831</v>
      </c>
      <c r="M19" s="20">
        <f t="shared" si="3"/>
        <v>1577849</v>
      </c>
      <c r="N19" s="24">
        <f t="shared" si="3"/>
        <v>0</v>
      </c>
      <c r="O19" s="20">
        <f t="shared" si="3"/>
        <v>468356</v>
      </c>
      <c r="P19" s="24">
        <f t="shared" si="3"/>
        <v>604624.19</v>
      </c>
      <c r="Q19" s="20">
        <f t="shared" si="3"/>
        <v>401941.43</v>
      </c>
      <c r="R19" s="20">
        <f t="shared" si="3"/>
        <v>0</v>
      </c>
      <c r="S19" s="20">
        <f t="shared" si="3"/>
        <v>118340.65</v>
      </c>
    </row>
    <row r="20" ht="11.25" customHeight="1"/>
    <row r="21" spans="2:12" ht="15.75">
      <c r="B21" s="17" t="s">
        <v>36</v>
      </c>
      <c r="C21" s="3"/>
      <c r="D21" s="3"/>
      <c r="J21" s="32" t="s">
        <v>37</v>
      </c>
      <c r="K21" s="32"/>
      <c r="L21" s="32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32" t="s">
        <v>38</v>
      </c>
      <c r="K23" s="32"/>
      <c r="L23" s="32"/>
    </row>
    <row r="24" spans="2:4" ht="18" customHeight="1">
      <c r="B24" s="19" t="s">
        <v>43</v>
      </c>
      <c r="C24" s="18" t="s">
        <v>30</v>
      </c>
      <c r="D24" s="18" t="s">
        <v>31</v>
      </c>
    </row>
    <row r="26" spans="1:8" ht="15.75">
      <c r="A26" s="33"/>
      <c r="B26" s="33"/>
      <c r="C26" s="33"/>
      <c r="D26" s="33"/>
      <c r="E26" s="33"/>
      <c r="F26" s="33"/>
      <c r="G26" s="33"/>
      <c r="H26" s="33"/>
    </row>
  </sheetData>
  <sheetProtection/>
  <mergeCells count="13">
    <mergeCell ref="A1:S1"/>
    <mergeCell ref="B2:O2"/>
    <mergeCell ref="B4:O4"/>
    <mergeCell ref="P4:Q4"/>
    <mergeCell ref="A6:A7"/>
    <mergeCell ref="B6:B7"/>
    <mergeCell ref="C6:D6"/>
    <mergeCell ref="E6:H6"/>
    <mergeCell ref="I6:K6"/>
    <mergeCell ref="L6:S6"/>
    <mergeCell ref="J21:L21"/>
    <mergeCell ref="J23:L23"/>
    <mergeCell ref="A26:H26"/>
  </mergeCells>
  <printOptions/>
  <pageMargins left="0.7874015748031497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90" zoomScalePageLayoutView="0" workbookViewId="0" topLeftCell="A7">
      <pane xSplit="8" ySplit="1" topLeftCell="L8" activePane="bottomRight" state="frozen"/>
      <selection pane="topLeft" activeCell="A7" sqref="A7"/>
      <selection pane="topRight" activeCell="I7" sqref="I7"/>
      <selection pane="bottomLeft" activeCell="A8" sqref="A8"/>
      <selection pane="bottomRight" activeCell="S18" sqref="S18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2:15" ht="15.75" customHeight="1">
      <c r="B2" s="35" t="s">
        <v>47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11.25" customHeight="1">
      <c r="B3" s="2"/>
    </row>
    <row r="4" spans="2:17" ht="22.5" customHeight="1">
      <c r="B4" s="35" t="s">
        <v>39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6"/>
    </row>
    <row r="5" ht="10.5" customHeight="1"/>
    <row r="6" spans="1:19" ht="75" customHeight="1">
      <c r="A6" s="37" t="s">
        <v>1</v>
      </c>
      <c r="B6" s="28" t="s">
        <v>2</v>
      </c>
      <c r="C6" s="28" t="s">
        <v>3</v>
      </c>
      <c r="D6" s="28"/>
      <c r="E6" s="28" t="s">
        <v>4</v>
      </c>
      <c r="F6" s="28"/>
      <c r="G6" s="28"/>
      <c r="H6" s="28"/>
      <c r="I6" s="29" t="s">
        <v>5</v>
      </c>
      <c r="J6" s="30"/>
      <c r="K6" s="31"/>
      <c r="L6" s="28" t="s">
        <v>6</v>
      </c>
      <c r="M6" s="28"/>
      <c r="N6" s="28"/>
      <c r="O6" s="28"/>
      <c r="P6" s="28"/>
      <c r="Q6" s="28"/>
      <c r="R6" s="28"/>
      <c r="S6" s="28"/>
    </row>
    <row r="7" spans="1:19" ht="62.25" customHeight="1">
      <c r="A7" s="38"/>
      <c r="B7" s="28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41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4.3</v>
      </c>
      <c r="J8" s="9">
        <f>J10+J11+J12+J13</f>
        <v>4.3</v>
      </c>
      <c r="K8" s="9">
        <f>K10+K11+K12+K13</f>
        <v>4.3</v>
      </c>
      <c r="L8" s="22">
        <v>2227019</v>
      </c>
      <c r="M8" s="22">
        <f>M9</f>
        <v>1464957</v>
      </c>
      <c r="N8" s="23">
        <f aca="true" t="shared" si="0" ref="N8:S8">N9</f>
        <v>0</v>
      </c>
      <c r="O8" s="22">
        <f t="shared" si="0"/>
        <v>442417</v>
      </c>
      <c r="P8" s="22">
        <f t="shared" si="0"/>
        <v>755611.98</v>
      </c>
      <c r="Q8" s="22">
        <f t="shared" si="0"/>
        <v>495798.12</v>
      </c>
      <c r="R8" s="23">
        <f t="shared" si="0"/>
        <v>0</v>
      </c>
      <c r="S8" s="22">
        <f t="shared" si="0"/>
        <v>148723.72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1464957</v>
      </c>
      <c r="N9" s="22">
        <f aca="true" t="shared" si="1" ref="N9:S9">N10+N11+N12+N13</f>
        <v>0</v>
      </c>
      <c r="O9" s="22">
        <f t="shared" si="1"/>
        <v>442417</v>
      </c>
      <c r="P9" s="22">
        <f t="shared" si="1"/>
        <v>755611.98</v>
      </c>
      <c r="Q9" s="22">
        <f t="shared" si="1"/>
        <v>495798.12</v>
      </c>
      <c r="R9" s="22">
        <f t="shared" si="1"/>
        <v>0</v>
      </c>
      <c r="S9" s="22">
        <f t="shared" si="1"/>
        <v>148723.72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42</v>
      </c>
      <c r="L10" s="27">
        <f>M10+O10</f>
        <v>680972</v>
      </c>
      <c r="M10" s="27">
        <v>523020</v>
      </c>
      <c r="N10" s="27">
        <v>0</v>
      </c>
      <c r="O10" s="27">
        <v>157952</v>
      </c>
      <c r="P10" s="27">
        <f>Q10+S10</f>
        <v>226990.73</v>
      </c>
      <c r="Q10" s="27">
        <v>174340.04</v>
      </c>
      <c r="R10" s="27"/>
      <c r="S10" s="27">
        <v>52650.69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3.3</v>
      </c>
      <c r="J11" s="11">
        <v>3.3</v>
      </c>
      <c r="K11" s="11">
        <v>3.3</v>
      </c>
      <c r="L11" s="27" t="s">
        <v>21</v>
      </c>
      <c r="M11" s="27">
        <v>941937</v>
      </c>
      <c r="N11" s="27">
        <v>0</v>
      </c>
      <c r="O11" s="27">
        <v>284465</v>
      </c>
      <c r="P11" s="27">
        <v>528621.25</v>
      </c>
      <c r="Q11" s="27">
        <v>321458.08</v>
      </c>
      <c r="R11" s="27">
        <v>0</v>
      </c>
      <c r="S11" s="27">
        <v>96073.03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112892</v>
      </c>
      <c r="N14" s="22">
        <f aca="true" t="shared" si="2" ref="N14:S14">N17</f>
        <v>0</v>
      </c>
      <c r="O14" s="22">
        <f t="shared" si="2"/>
        <v>25939</v>
      </c>
      <c r="P14" s="22">
        <f t="shared" si="2"/>
        <v>48995.16</v>
      </c>
      <c r="Q14" s="22">
        <f t="shared" si="2"/>
        <v>37630.68</v>
      </c>
      <c r="R14" s="22">
        <f t="shared" si="2"/>
        <v>0</v>
      </c>
      <c r="S14" s="22">
        <f t="shared" si="2"/>
        <v>11364.48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40</v>
      </c>
      <c r="K17" s="21" t="s">
        <v>40</v>
      </c>
      <c r="L17" s="26" t="s">
        <v>21</v>
      </c>
      <c r="M17" s="27">
        <v>112892</v>
      </c>
      <c r="N17" s="27">
        <v>0</v>
      </c>
      <c r="O17" s="27">
        <v>25939</v>
      </c>
      <c r="P17" s="27">
        <f>Q17+R17+S17</f>
        <v>48995.16</v>
      </c>
      <c r="Q17" s="27">
        <v>37630.68</v>
      </c>
      <c r="R17" s="27">
        <v>0</v>
      </c>
      <c r="S17" s="27">
        <v>11364.48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3" ref="C19:S19">C8+C14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4.8</v>
      </c>
      <c r="J19" s="16">
        <f t="shared" si="3"/>
        <v>4.8</v>
      </c>
      <c r="K19" s="16">
        <f t="shared" si="3"/>
        <v>4.8</v>
      </c>
      <c r="L19" s="20">
        <f t="shared" si="3"/>
        <v>2365850</v>
      </c>
      <c r="M19" s="20">
        <f t="shared" si="3"/>
        <v>1577849</v>
      </c>
      <c r="N19" s="24">
        <f t="shared" si="3"/>
        <v>0</v>
      </c>
      <c r="O19" s="20">
        <f t="shared" si="3"/>
        <v>468356</v>
      </c>
      <c r="P19" s="24">
        <f t="shared" si="3"/>
        <v>804607.14</v>
      </c>
      <c r="Q19" s="20">
        <f t="shared" si="3"/>
        <v>533428.8</v>
      </c>
      <c r="R19" s="20">
        <f t="shared" si="3"/>
        <v>0</v>
      </c>
      <c r="S19" s="20">
        <f t="shared" si="3"/>
        <v>160088.2</v>
      </c>
    </row>
    <row r="20" ht="11.25" customHeight="1"/>
    <row r="21" spans="2:12" ht="15.75">
      <c r="B21" s="17" t="s">
        <v>36</v>
      </c>
      <c r="C21" s="3"/>
      <c r="D21" s="3"/>
      <c r="J21" s="32" t="s">
        <v>37</v>
      </c>
      <c r="K21" s="32"/>
      <c r="L21" s="32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32" t="s">
        <v>38</v>
      </c>
      <c r="K23" s="32"/>
      <c r="L23" s="32"/>
    </row>
    <row r="24" spans="2:4" ht="18" customHeight="1">
      <c r="B24" s="19" t="s">
        <v>43</v>
      </c>
      <c r="C24" s="18" t="s">
        <v>30</v>
      </c>
      <c r="D24" s="18" t="s">
        <v>31</v>
      </c>
    </row>
    <row r="26" spans="1:8" ht="15.75">
      <c r="A26" s="33"/>
      <c r="B26" s="33"/>
      <c r="C26" s="33"/>
      <c r="D26" s="33"/>
      <c r="E26" s="33"/>
      <c r="F26" s="33"/>
      <c r="G26" s="33"/>
      <c r="H26" s="33"/>
    </row>
  </sheetData>
  <sheetProtection/>
  <mergeCells count="13">
    <mergeCell ref="E6:H6"/>
    <mergeCell ref="I6:K6"/>
    <mergeCell ref="L6:S6"/>
    <mergeCell ref="J21:L21"/>
    <mergeCell ref="J23:L23"/>
    <mergeCell ref="A26:H26"/>
    <mergeCell ref="A1:S1"/>
    <mergeCell ref="B2:O2"/>
    <mergeCell ref="B4:O4"/>
    <mergeCell ref="P4:Q4"/>
    <mergeCell ref="A6:A7"/>
    <mergeCell ref="B6:B7"/>
    <mergeCell ref="C6:D6"/>
  </mergeCells>
  <printOptions/>
  <pageMargins left="0.7874015748031497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90" zoomScalePageLayoutView="0" workbookViewId="0" topLeftCell="A5">
      <pane xSplit="8" ySplit="3" topLeftCell="I8" activePane="bottomRight" state="frozen"/>
      <selection pane="topLeft" activeCell="A5" sqref="A5"/>
      <selection pane="topRight" activeCell="I5" sqref="I5"/>
      <selection pane="bottomLeft" activeCell="A8" sqref="A8"/>
      <selection pane="bottomRight" activeCell="P11" sqref="P11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2:15" ht="15.75" customHeight="1">
      <c r="B2" s="35" t="s">
        <v>48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11.25" customHeight="1">
      <c r="B3" s="2"/>
    </row>
    <row r="4" spans="2:17" ht="22.5" customHeight="1">
      <c r="B4" s="35" t="s">
        <v>39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6"/>
    </row>
    <row r="5" ht="10.5" customHeight="1"/>
    <row r="6" spans="1:19" ht="75" customHeight="1">
      <c r="A6" s="37" t="s">
        <v>1</v>
      </c>
      <c r="B6" s="28" t="s">
        <v>2</v>
      </c>
      <c r="C6" s="28" t="s">
        <v>3</v>
      </c>
      <c r="D6" s="28"/>
      <c r="E6" s="28" t="s">
        <v>4</v>
      </c>
      <c r="F6" s="28"/>
      <c r="G6" s="28"/>
      <c r="H6" s="28"/>
      <c r="I6" s="29" t="s">
        <v>5</v>
      </c>
      <c r="J6" s="30"/>
      <c r="K6" s="31"/>
      <c r="L6" s="28" t="s">
        <v>6</v>
      </c>
      <c r="M6" s="28"/>
      <c r="N6" s="28"/>
      <c r="O6" s="28"/>
      <c r="P6" s="28"/>
      <c r="Q6" s="28"/>
      <c r="R6" s="28"/>
      <c r="S6" s="28"/>
    </row>
    <row r="7" spans="1:19" ht="62.25" customHeight="1">
      <c r="A7" s="38"/>
      <c r="B7" s="28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41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4.3</v>
      </c>
      <c r="J8" s="9">
        <f>J10+J11+J12+J13</f>
        <v>4.3</v>
      </c>
      <c r="K8" s="9">
        <f>K10+K11+K12+K13</f>
        <v>4.3</v>
      </c>
      <c r="L8" s="22">
        <v>2227019</v>
      </c>
      <c r="M8" s="22">
        <f>M9</f>
        <v>1464957</v>
      </c>
      <c r="N8" s="23">
        <f aca="true" t="shared" si="0" ref="N8:S8">N9</f>
        <v>0</v>
      </c>
      <c r="O8" s="22">
        <f t="shared" si="0"/>
        <v>442417</v>
      </c>
      <c r="P8" s="22">
        <f t="shared" si="0"/>
        <v>961255.29</v>
      </c>
      <c r="Q8" s="22">
        <f t="shared" si="0"/>
        <v>639023.92</v>
      </c>
      <c r="R8" s="23">
        <f t="shared" si="0"/>
        <v>0</v>
      </c>
      <c r="S8" s="22">
        <f t="shared" si="0"/>
        <v>191188.65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1464957</v>
      </c>
      <c r="N9" s="22">
        <f aca="true" t="shared" si="1" ref="N9:S9">N10+N11+N12+N13</f>
        <v>0</v>
      </c>
      <c r="O9" s="22">
        <f t="shared" si="1"/>
        <v>442417</v>
      </c>
      <c r="P9" s="22">
        <f t="shared" si="1"/>
        <v>961255.29</v>
      </c>
      <c r="Q9" s="22">
        <f t="shared" si="1"/>
        <v>639023.92</v>
      </c>
      <c r="R9" s="22">
        <f t="shared" si="1"/>
        <v>0</v>
      </c>
      <c r="S9" s="22">
        <f t="shared" si="1"/>
        <v>191188.65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42</v>
      </c>
      <c r="L10" s="27">
        <f>M10+O10</f>
        <v>680972</v>
      </c>
      <c r="M10" s="27">
        <v>523020</v>
      </c>
      <c r="N10" s="27">
        <v>0</v>
      </c>
      <c r="O10" s="27">
        <v>157952</v>
      </c>
      <c r="P10" s="27">
        <f>Q10+S10</f>
        <v>270589.25</v>
      </c>
      <c r="Q10" s="27">
        <v>208432.04</v>
      </c>
      <c r="R10" s="27"/>
      <c r="S10" s="27">
        <v>62157.21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3.3</v>
      </c>
      <c r="J11" s="11">
        <v>3.3</v>
      </c>
      <c r="K11" s="11">
        <v>3.3</v>
      </c>
      <c r="L11" s="27" t="s">
        <v>21</v>
      </c>
      <c r="M11" s="27">
        <v>941937</v>
      </c>
      <c r="N11" s="27">
        <v>0</v>
      </c>
      <c r="O11" s="27">
        <v>284465</v>
      </c>
      <c r="P11" s="27">
        <v>690666.04</v>
      </c>
      <c r="Q11" s="27">
        <v>430591.88</v>
      </c>
      <c r="R11" s="27">
        <v>0</v>
      </c>
      <c r="S11" s="27">
        <v>129031.44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112892</v>
      </c>
      <c r="N14" s="22">
        <f aca="true" t="shared" si="2" ref="N14:S14">N17</f>
        <v>0</v>
      </c>
      <c r="O14" s="22">
        <f t="shared" si="2"/>
        <v>25939</v>
      </c>
      <c r="P14" s="22">
        <f t="shared" si="2"/>
        <v>61244</v>
      </c>
      <c r="Q14" s="22">
        <f t="shared" si="2"/>
        <v>47038.4</v>
      </c>
      <c r="R14" s="22">
        <f t="shared" si="2"/>
        <v>0</v>
      </c>
      <c r="S14" s="22">
        <f t="shared" si="2"/>
        <v>14205.6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40</v>
      </c>
      <c r="K17" s="21" t="s">
        <v>40</v>
      </c>
      <c r="L17" s="26" t="s">
        <v>21</v>
      </c>
      <c r="M17" s="27">
        <v>112892</v>
      </c>
      <c r="N17" s="27">
        <v>0</v>
      </c>
      <c r="O17" s="27">
        <v>25939</v>
      </c>
      <c r="P17" s="27">
        <f>Q17+R17+S17</f>
        <v>61244</v>
      </c>
      <c r="Q17" s="27">
        <v>47038.4</v>
      </c>
      <c r="R17" s="27">
        <v>0</v>
      </c>
      <c r="S17" s="27">
        <v>14205.6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3" ref="C19:S19">C8+C14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4.8</v>
      </c>
      <c r="J19" s="16">
        <f t="shared" si="3"/>
        <v>4.8</v>
      </c>
      <c r="K19" s="16">
        <f t="shared" si="3"/>
        <v>4.8</v>
      </c>
      <c r="L19" s="20">
        <f t="shared" si="3"/>
        <v>2365850</v>
      </c>
      <c r="M19" s="20">
        <f t="shared" si="3"/>
        <v>1577849</v>
      </c>
      <c r="N19" s="24">
        <f t="shared" si="3"/>
        <v>0</v>
      </c>
      <c r="O19" s="20">
        <f t="shared" si="3"/>
        <v>468356</v>
      </c>
      <c r="P19" s="24">
        <f t="shared" si="3"/>
        <v>1022499.29</v>
      </c>
      <c r="Q19" s="20">
        <f t="shared" si="3"/>
        <v>686062.3200000001</v>
      </c>
      <c r="R19" s="20">
        <f t="shared" si="3"/>
        <v>0</v>
      </c>
      <c r="S19" s="20">
        <f t="shared" si="3"/>
        <v>205394.25</v>
      </c>
    </row>
    <row r="20" ht="11.25" customHeight="1"/>
    <row r="21" spans="2:12" ht="15.75">
      <c r="B21" s="17" t="s">
        <v>36</v>
      </c>
      <c r="C21" s="3"/>
      <c r="D21" s="3"/>
      <c r="J21" s="32" t="s">
        <v>37</v>
      </c>
      <c r="K21" s="32"/>
      <c r="L21" s="32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32" t="s">
        <v>38</v>
      </c>
      <c r="K23" s="32"/>
      <c r="L23" s="32"/>
    </row>
    <row r="24" spans="2:4" ht="18" customHeight="1">
      <c r="B24" s="19" t="s">
        <v>43</v>
      </c>
      <c r="C24" s="18" t="s">
        <v>30</v>
      </c>
      <c r="D24" s="18" t="s">
        <v>31</v>
      </c>
    </row>
    <row r="26" spans="1:8" ht="15.75">
      <c r="A26" s="33"/>
      <c r="B26" s="33"/>
      <c r="C26" s="33"/>
      <c r="D26" s="33"/>
      <c r="E26" s="33"/>
      <c r="F26" s="33"/>
      <c r="G26" s="33"/>
      <c r="H26" s="33"/>
    </row>
  </sheetData>
  <sheetProtection/>
  <mergeCells count="13">
    <mergeCell ref="J21:L21"/>
    <mergeCell ref="J23:L23"/>
    <mergeCell ref="A26:H26"/>
    <mergeCell ref="A1:S1"/>
    <mergeCell ref="B2:O2"/>
    <mergeCell ref="B4:O4"/>
    <mergeCell ref="P4:Q4"/>
    <mergeCell ref="A6:A7"/>
    <mergeCell ref="B6:B7"/>
    <mergeCell ref="C6:D6"/>
    <mergeCell ref="E6:H6"/>
    <mergeCell ref="I6:K6"/>
    <mergeCell ref="L6:S6"/>
  </mergeCells>
  <printOptions/>
  <pageMargins left="0.7874015748031497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SheetLayoutView="90" zoomScalePageLayoutView="0" workbookViewId="0" topLeftCell="A7">
      <selection activeCell="W12" sqref="W12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2:15" ht="15.75" customHeight="1">
      <c r="B2" s="35" t="s">
        <v>49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11.25" customHeight="1">
      <c r="B3" s="2"/>
    </row>
    <row r="4" spans="2:17" ht="22.5" customHeight="1">
      <c r="B4" s="35" t="s">
        <v>50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6"/>
    </row>
    <row r="5" ht="10.5" customHeight="1"/>
    <row r="6" spans="1:19" ht="75" customHeight="1">
      <c r="A6" s="37" t="s">
        <v>1</v>
      </c>
      <c r="B6" s="28" t="s">
        <v>2</v>
      </c>
      <c r="C6" s="28" t="s">
        <v>3</v>
      </c>
      <c r="D6" s="28"/>
      <c r="E6" s="28" t="s">
        <v>4</v>
      </c>
      <c r="F6" s="28"/>
      <c r="G6" s="28"/>
      <c r="H6" s="28"/>
      <c r="I6" s="29" t="s">
        <v>5</v>
      </c>
      <c r="J6" s="30"/>
      <c r="K6" s="31"/>
      <c r="L6" s="28" t="s">
        <v>6</v>
      </c>
      <c r="M6" s="28"/>
      <c r="N6" s="28"/>
      <c r="O6" s="28"/>
      <c r="P6" s="28"/>
      <c r="Q6" s="28"/>
      <c r="R6" s="28"/>
      <c r="S6" s="28"/>
    </row>
    <row r="7" spans="1:19" ht="62.25" customHeight="1">
      <c r="A7" s="38"/>
      <c r="B7" s="28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41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3.5</v>
      </c>
      <c r="J8" s="9">
        <f>J10+J11+J12+J13</f>
        <v>3.5</v>
      </c>
      <c r="K8" s="9">
        <f>K10+K11+K12+K13</f>
        <v>3.5</v>
      </c>
      <c r="L8" s="22">
        <v>2189500</v>
      </c>
      <c r="M8" s="22">
        <f>M9</f>
        <v>1362152</v>
      </c>
      <c r="N8" s="23">
        <f aca="true" t="shared" si="0" ref="N8:S8">N9</f>
        <v>0</v>
      </c>
      <c r="O8" s="22">
        <f t="shared" si="0"/>
        <v>411370</v>
      </c>
      <c r="P8" s="22">
        <f>P9</f>
        <v>1087515.5</v>
      </c>
      <c r="Q8" s="22">
        <f t="shared" si="0"/>
        <v>662848.62</v>
      </c>
      <c r="R8" s="23">
        <f t="shared" si="0"/>
        <v>0</v>
      </c>
      <c r="S8" s="22">
        <f t="shared" si="0"/>
        <v>200180.28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1362152</v>
      </c>
      <c r="N9" s="22">
        <f aca="true" t="shared" si="1" ref="N9:S9">N10+N11+N12+N13</f>
        <v>0</v>
      </c>
      <c r="O9" s="22">
        <f>O10+O11+O12+O13</f>
        <v>411370</v>
      </c>
      <c r="P9" s="22">
        <f>P10+P11+P12+P13</f>
        <v>1087515.5</v>
      </c>
      <c r="Q9" s="22">
        <f t="shared" si="1"/>
        <v>662848.62</v>
      </c>
      <c r="R9" s="22">
        <f t="shared" si="1"/>
        <v>0</v>
      </c>
      <c r="S9" s="22">
        <f t="shared" si="1"/>
        <v>200180.28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42</v>
      </c>
      <c r="L10" s="27">
        <f>M10+O10</f>
        <v>717686</v>
      </c>
      <c r="M10" s="27">
        <v>551218</v>
      </c>
      <c r="N10" s="27">
        <v>0</v>
      </c>
      <c r="O10" s="27">
        <v>166468</v>
      </c>
      <c r="P10" s="27">
        <f>Q10+S10</f>
        <v>351736.86</v>
      </c>
      <c r="Q10" s="27">
        <v>270151.2</v>
      </c>
      <c r="R10" s="27"/>
      <c r="S10" s="27">
        <v>81585.66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2.5</v>
      </c>
      <c r="J11" s="11">
        <v>2.5</v>
      </c>
      <c r="K11" s="11">
        <v>2.5</v>
      </c>
      <c r="L11" s="27" t="s">
        <v>21</v>
      </c>
      <c r="M11" s="27">
        <v>810934</v>
      </c>
      <c r="N11" s="27">
        <v>0</v>
      </c>
      <c r="O11" s="27">
        <v>244902</v>
      </c>
      <c r="P11" s="27">
        <v>735778.64</v>
      </c>
      <c r="Q11" s="27">
        <v>392697.42</v>
      </c>
      <c r="R11" s="27">
        <v>0</v>
      </c>
      <c r="S11" s="27">
        <v>118594.62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101520</v>
      </c>
      <c r="N14" s="22">
        <f aca="true" t="shared" si="2" ref="N14:S14">N17</f>
        <v>0</v>
      </c>
      <c r="O14" s="22">
        <f t="shared" si="2"/>
        <v>30659</v>
      </c>
      <c r="P14" s="22">
        <f t="shared" si="2"/>
        <v>66089.52</v>
      </c>
      <c r="Q14" s="22">
        <f t="shared" si="2"/>
        <v>50760</v>
      </c>
      <c r="R14" s="22">
        <f t="shared" si="2"/>
        <v>0</v>
      </c>
      <c r="S14" s="22">
        <f t="shared" si="2"/>
        <v>15329.52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40</v>
      </c>
      <c r="K17" s="21" t="s">
        <v>40</v>
      </c>
      <c r="L17" s="26" t="s">
        <v>21</v>
      </c>
      <c r="M17" s="27">
        <v>101520</v>
      </c>
      <c r="N17" s="27">
        <v>0</v>
      </c>
      <c r="O17" s="27">
        <v>30659</v>
      </c>
      <c r="P17" s="27">
        <f>Q17+R17+S17</f>
        <v>66089.52</v>
      </c>
      <c r="Q17" s="27">
        <v>50760</v>
      </c>
      <c r="R17" s="27">
        <v>0</v>
      </c>
      <c r="S17" s="27">
        <v>15329.52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3" ref="C19:S19">C8+C14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>I8+I14</f>
        <v>4</v>
      </c>
      <c r="J19" s="16">
        <f t="shared" si="3"/>
        <v>4</v>
      </c>
      <c r="K19" s="16">
        <f t="shared" si="3"/>
        <v>4</v>
      </c>
      <c r="L19" s="20">
        <f t="shared" si="3"/>
        <v>2328331</v>
      </c>
      <c r="M19" s="20">
        <f t="shared" si="3"/>
        <v>1463672</v>
      </c>
      <c r="N19" s="24">
        <f t="shared" si="3"/>
        <v>0</v>
      </c>
      <c r="O19" s="20">
        <f t="shared" si="3"/>
        <v>442029</v>
      </c>
      <c r="P19" s="24">
        <f>P8+P14</f>
        <v>1153605.02</v>
      </c>
      <c r="Q19" s="20">
        <f t="shared" si="3"/>
        <v>713608.62</v>
      </c>
      <c r="R19" s="20">
        <f t="shared" si="3"/>
        <v>0</v>
      </c>
      <c r="S19" s="20">
        <f t="shared" si="3"/>
        <v>215509.8</v>
      </c>
    </row>
    <row r="20" ht="11.25" customHeight="1"/>
    <row r="21" spans="2:12" ht="15.75">
      <c r="B21" s="17" t="s">
        <v>36</v>
      </c>
      <c r="C21" s="3"/>
      <c r="D21" s="3"/>
      <c r="J21" s="32" t="s">
        <v>51</v>
      </c>
      <c r="K21" s="32"/>
      <c r="L21" s="32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32" t="s">
        <v>52</v>
      </c>
      <c r="K23" s="32"/>
      <c r="L23" s="32"/>
    </row>
    <row r="24" spans="2:4" ht="18" customHeight="1">
      <c r="B24" s="19" t="s">
        <v>43</v>
      </c>
      <c r="C24" s="18" t="s">
        <v>30</v>
      </c>
      <c r="D24" s="18" t="s">
        <v>31</v>
      </c>
    </row>
    <row r="26" spans="1:8" ht="15.75">
      <c r="A26" s="33"/>
      <c r="B26" s="33"/>
      <c r="C26" s="33"/>
      <c r="D26" s="33"/>
      <c r="E26" s="33"/>
      <c r="F26" s="33"/>
      <c r="G26" s="33"/>
      <c r="H26" s="33"/>
    </row>
  </sheetData>
  <sheetProtection/>
  <mergeCells count="13">
    <mergeCell ref="A1:S1"/>
    <mergeCell ref="B2:O2"/>
    <mergeCell ref="B4:O4"/>
    <mergeCell ref="P4:Q4"/>
    <mergeCell ref="A6:A7"/>
    <mergeCell ref="B6:B7"/>
    <mergeCell ref="C6:D6"/>
    <mergeCell ref="E6:H6"/>
    <mergeCell ref="I6:K6"/>
    <mergeCell ref="L6:S6"/>
    <mergeCell ref="J21:L21"/>
    <mergeCell ref="J23:L23"/>
    <mergeCell ref="A26:H26"/>
  </mergeCells>
  <printOptions/>
  <pageMargins left="0.7874015748031497" right="0" top="0.5905511811023623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Секретарь</cp:lastModifiedBy>
  <cp:lastPrinted>2019-07-02T01:29:58Z</cp:lastPrinted>
  <dcterms:created xsi:type="dcterms:W3CDTF">2012-05-04T00:23:42Z</dcterms:created>
  <dcterms:modified xsi:type="dcterms:W3CDTF">2019-07-05T02:17:06Z</dcterms:modified>
  <cp:category/>
  <cp:version/>
  <cp:contentType/>
  <cp:contentStatus/>
</cp:coreProperties>
</file>